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sscr-my.sharepoint.com/personal/jennifer_cronenberg_nosscr_org/Documents/"/>
    </mc:Choice>
  </mc:AlternateContent>
  <xr:revisionPtr revIDLastSave="7" documentId="8_{19E74BE2-85A6-4755-824A-1A2F7B2C154D}" xr6:coauthVersionLast="47" xr6:coauthVersionMax="47" xr10:uidLastSave="{FC2E437F-BF1B-496A-9C34-DC9734E065F7}"/>
  <bookViews>
    <workbookView xWindow="2790" yWindow="570" windowWidth="25185" windowHeight="13320" xr2:uid="{19EB68F6-B55E-4944-AA17-1F708983D11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2" l="1"/>
  <c r="K20" i="2" l="1"/>
  <c r="E21" i="2"/>
  <c r="O21" i="2"/>
  <c r="K22" i="2"/>
  <c r="E23" i="2"/>
  <c r="Q23" i="2"/>
  <c r="I25" i="2"/>
  <c r="M26" i="2"/>
  <c r="C20" i="2"/>
  <c r="M20" i="2"/>
  <c r="G21" i="2"/>
  <c r="C22" i="2"/>
  <c r="M22" i="2"/>
  <c r="G23" i="2"/>
  <c r="I24" i="2"/>
  <c r="M25" i="2"/>
  <c r="Q26" i="2"/>
  <c r="E20" i="2"/>
  <c r="O20" i="2"/>
  <c r="K21" i="2"/>
  <c r="E22" i="2"/>
  <c r="O22" i="2"/>
  <c r="K23" i="2"/>
  <c r="M24" i="2"/>
  <c r="Q25" i="2"/>
  <c r="G20" i="2"/>
  <c r="C21" i="2"/>
  <c r="M21" i="2"/>
  <c r="G22" i="2"/>
  <c r="C23" i="2"/>
  <c r="M23" i="2"/>
  <c r="Q24" i="2"/>
  <c r="I26" i="2"/>
  <c r="I20" i="2"/>
  <c r="Q20" i="2"/>
  <c r="I21" i="2"/>
  <c r="Q21" i="2"/>
  <c r="I22" i="2"/>
  <c r="Q22" i="2"/>
  <c r="I23" i="2"/>
  <c r="E24" i="2"/>
  <c r="E25" i="2"/>
  <c r="E26" i="2"/>
  <c r="O23" i="2"/>
  <c r="C24" i="2"/>
  <c r="G24" i="2"/>
  <c r="K24" i="2"/>
  <c r="O24" i="2"/>
  <c r="C25" i="2"/>
  <c r="G25" i="2"/>
  <c r="K25" i="2"/>
  <c r="O25" i="2"/>
  <c r="C26" i="2"/>
  <c r="G26" i="2"/>
  <c r="K26" i="2"/>
  <c r="O26" i="2"/>
  <c r="D20" i="2"/>
  <c r="H20" i="2"/>
  <c r="L20" i="2"/>
  <c r="P20" i="2"/>
  <c r="D21" i="2"/>
  <c r="H21" i="2"/>
  <c r="L21" i="2"/>
  <c r="P21" i="2"/>
  <c r="D22" i="2"/>
  <c r="H22" i="2"/>
  <c r="L22" i="2"/>
  <c r="P22" i="2"/>
  <c r="D23" i="2"/>
  <c r="H23" i="2"/>
  <c r="L23" i="2"/>
  <c r="P23" i="2"/>
  <c r="D24" i="2"/>
  <c r="H24" i="2"/>
  <c r="L24" i="2"/>
  <c r="P24" i="2"/>
  <c r="D25" i="2"/>
  <c r="H25" i="2"/>
  <c r="L25" i="2"/>
  <c r="P25" i="2"/>
  <c r="D26" i="2"/>
  <c r="H26" i="2"/>
  <c r="L26" i="2"/>
  <c r="P26" i="2"/>
  <c r="F20" i="2"/>
  <c r="J20" i="2"/>
  <c r="N20" i="2"/>
  <c r="R20" i="2"/>
  <c r="F21" i="2"/>
  <c r="J21" i="2"/>
  <c r="N21" i="2"/>
  <c r="R21" i="2"/>
  <c r="F22" i="2"/>
  <c r="J22" i="2"/>
  <c r="N22" i="2"/>
  <c r="R22" i="2"/>
  <c r="F23" i="2"/>
  <c r="J23" i="2"/>
  <c r="N23" i="2"/>
  <c r="R23" i="2"/>
  <c r="F24" i="2"/>
  <c r="J24" i="2"/>
  <c r="N24" i="2"/>
  <c r="R24" i="2"/>
  <c r="F25" i="2"/>
  <c r="J25" i="2"/>
  <c r="N25" i="2"/>
  <c r="R25" i="2"/>
  <c r="F26" i="2"/>
  <c r="J26" i="2"/>
  <c r="N26" i="2"/>
</calcChain>
</file>

<file path=xl/sharedStrings.xml><?xml version="1.0" encoding="utf-8"?>
<sst xmlns="http://schemas.openxmlformats.org/spreadsheetml/2006/main" count="68" uniqueCount="33">
  <si>
    <t>CHART OF MONTHLY DEEMING BREAK-EVEN POINTS FOR A FEDERAL SSI PAYMENT</t>
  </si>
  <si>
    <t>Month</t>
  </si>
  <si>
    <t>JANUARY</t>
  </si>
  <si>
    <t>Year</t>
  </si>
  <si>
    <t>Individual FBR - Adult</t>
  </si>
  <si>
    <t>Individual FBR - Child</t>
  </si>
  <si>
    <t>Couple FBR</t>
  </si>
  <si>
    <t>Ineligible Child Allocation</t>
  </si>
  <si>
    <t>Parent-To-Child</t>
  </si>
  <si>
    <t>Spouse-To-Spouse</t>
  </si>
  <si>
    <t>Spouse-To-Spouse-To-Child</t>
  </si>
  <si>
    <t>All Income Is:</t>
  </si>
  <si>
    <t xml:space="preserve">All Income Of Ineligible Spouse </t>
  </si>
  <si>
    <t>Number of Ineligible Children</t>
  </si>
  <si>
    <t>and Eligible Individual Is:</t>
  </si>
  <si>
    <t>Earned Income</t>
  </si>
  <si>
    <t>Unearned Income</t>
  </si>
  <si>
    <t>1 Parent</t>
  </si>
  <si>
    <t>2 Parent</t>
  </si>
  <si>
    <t>Reduction</t>
  </si>
  <si>
    <t>Eligibility</t>
  </si>
  <si>
    <t>Begins</t>
  </si>
  <si>
    <t>Ceases</t>
  </si>
  <si>
    <r>
      <t xml:space="preserve">SPOUSE-TO-SPOUSE DEEMING: These figures are correct only if </t>
    </r>
    <r>
      <rPr>
        <u/>
        <sz val="10"/>
        <rFont val="Arial"/>
        <family val="2"/>
      </rPr>
      <t>all</t>
    </r>
    <r>
      <rPr>
        <sz val="10"/>
        <rFont val="Arial"/>
        <family val="2"/>
      </rPr>
      <t xml:space="preserve"> income of the ineligible spouse </t>
    </r>
  </si>
  <si>
    <t>PARENT-TO-CHILD DEEMING: These figures are correct only if the eligible child has no countable income,</t>
  </si>
  <si>
    <r>
      <t xml:space="preserve">or unearned income (but not both),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there is only one eligible child in the household.</t>
    </r>
  </si>
  <si>
    <r>
      <t xml:space="preserve">and the eligible individual is either earned or unearned (but not both),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ineligible children (if any) </t>
    </r>
  </si>
  <si>
    <r>
      <t xml:space="preserve">have no countable income,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eligible individual's own countable income is less than the FBR for an individual.</t>
    </r>
  </si>
  <si>
    <t>SPOUSE-TO-SPOUSE-TO-CHILD: These figures are correct only if the eligible child has no countable income,</t>
  </si>
  <si>
    <r>
      <t>and</t>
    </r>
    <r>
      <rPr>
        <sz val="10"/>
        <rFont val="Arial"/>
        <family val="2"/>
      </rPr>
      <t xml:space="preserve"> DEEMING the ineligible children (if any) have no countable income,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all income of the ineligible spouse</t>
    </r>
  </si>
  <si>
    <r>
      <t xml:space="preserve">and eligible individual is either earned or unearned (but not both),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there is only one eligible child in the household.</t>
    </r>
  </si>
  <si>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ineligible children (if any) have no countable income,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deemor(s) has either earned</t>
    </r>
  </si>
  <si>
    <t>EFFECTIVE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</si>
</sst>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8"/>
        <bgColor indexed="41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8" fontId="4" fillId="0" borderId="0" xfId="2" applyNumberFormat="1" applyFont="1"/>
    <xf numFmtId="0" fontId="3" fillId="0" borderId="0" xfId="0" applyFont="1" applyAlignment="1">
      <alignment horizontal="center"/>
    </xf>
    <xf numFmtId="8" fontId="3" fillId="0" borderId="0" xfId="2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4" fontId="3" fillId="0" borderId="31" xfId="0" applyNumberFormat="1" applyFont="1" applyBorder="1"/>
    <xf numFmtId="4" fontId="3" fillId="0" borderId="33" xfId="0" applyNumberFormat="1" applyFont="1" applyBorder="1"/>
    <xf numFmtId="4" fontId="3" fillId="0" borderId="34" xfId="0" applyNumberFormat="1" applyFont="1" applyBorder="1"/>
    <xf numFmtId="4" fontId="3" fillId="0" borderId="32" xfId="0" applyNumberFormat="1" applyFont="1" applyBorder="1"/>
    <xf numFmtId="4" fontId="3" fillId="0" borderId="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4" fontId="3" fillId="0" borderId="41" xfId="0" applyNumberFormat="1" applyFont="1" applyBorder="1"/>
    <xf numFmtId="0" fontId="5" fillId="0" borderId="0" xfId="0" applyFont="1"/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</cellXfs>
  <cellStyles count="3">
    <cellStyle name="Currency 2" xfId="2" xr:uid="{E7318CA7-3D55-4E4C-90CF-B115C53219B6}"/>
    <cellStyle name="Normal" xfId="0" builtinId="0"/>
    <cellStyle name="Normal 2" xfId="1" xr:uid="{61198B22-C593-47BB-9097-0DB05725C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72671-3BAB-4AE0-A60F-368EFA03CF97}">
  <sheetPr>
    <pageSetUpPr fitToPage="1"/>
  </sheetPr>
  <dimension ref="A1:R38"/>
  <sheetViews>
    <sheetView tabSelected="1" workbookViewId="0">
      <selection activeCell="A2" sqref="A2:R2"/>
    </sheetView>
  </sheetViews>
  <sheetFormatPr defaultRowHeight="15" x14ac:dyDescent="0.25"/>
  <cols>
    <col min="5" max="5" width="9.7109375" bestFit="1" customWidth="1"/>
  </cols>
  <sheetData>
    <row r="1" spans="1:18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x14ac:dyDescent="0.25">
      <c r="A2" s="58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x14ac:dyDescent="0.25">
      <c r="A3" s="1"/>
      <c r="B3" s="1"/>
      <c r="C3" s="1"/>
      <c r="D3" s="1"/>
      <c r="E3" s="1"/>
      <c r="F3" s="1"/>
      <c r="G3" s="1"/>
      <c r="H3" s="2"/>
      <c r="I3" s="2"/>
      <c r="J3" s="1"/>
      <c r="K3" s="2"/>
      <c r="L3" s="1"/>
      <c r="M3" s="1"/>
      <c r="N3" s="1"/>
      <c r="O3" s="1"/>
      <c r="P3" s="1"/>
      <c r="Q3" s="1"/>
      <c r="R3" s="1"/>
    </row>
    <row r="4" spans="1:18" x14ac:dyDescent="0.25">
      <c r="A4" s="1" t="s">
        <v>1</v>
      </c>
      <c r="B4" s="1"/>
      <c r="C4" s="3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 t="s">
        <v>3</v>
      </c>
      <c r="B5" s="1"/>
      <c r="C5" s="4">
        <v>2025</v>
      </c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 t="s">
        <v>4</v>
      </c>
      <c r="B6" s="1"/>
      <c r="C6" s="1"/>
      <c r="D6" s="1"/>
      <c r="E6" s="5">
        <v>967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 t="s">
        <v>5</v>
      </c>
      <c r="B7" s="1"/>
      <c r="C7" s="1"/>
      <c r="D7" s="1"/>
      <c r="E7" s="5">
        <v>967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 t="s">
        <v>6</v>
      </c>
      <c r="B8" s="1"/>
      <c r="C8" s="1"/>
      <c r="D8" s="1"/>
      <c r="E8" s="5">
        <v>1450</v>
      </c>
      <c r="F8" s="1"/>
      <c r="G8" s="1"/>
      <c r="H8" s="1"/>
      <c r="I8" s="1"/>
      <c r="J8" s="1"/>
      <c r="K8" s="6"/>
      <c r="L8" s="1"/>
      <c r="M8" s="1"/>
      <c r="N8" s="1"/>
      <c r="O8" s="1"/>
      <c r="P8" s="1"/>
      <c r="Q8" s="1"/>
      <c r="R8" s="1"/>
    </row>
    <row r="9" spans="1:18" x14ac:dyDescent="0.25">
      <c r="A9" s="1" t="s">
        <v>7</v>
      </c>
      <c r="B9" s="1"/>
      <c r="C9" s="1"/>
      <c r="D9" s="1"/>
      <c r="E9" s="7">
        <v>484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thickTop="1" x14ac:dyDescent="0.25">
      <c r="A11" s="8"/>
      <c r="B11" s="9"/>
      <c r="C11" s="10" t="s">
        <v>8</v>
      </c>
      <c r="D11" s="11"/>
      <c r="E11" s="11"/>
      <c r="F11" s="11"/>
      <c r="G11" s="11"/>
      <c r="H11" s="11"/>
      <c r="I11" s="11"/>
      <c r="J11" s="12"/>
      <c r="K11" s="10" t="s">
        <v>9</v>
      </c>
      <c r="L11" s="11"/>
      <c r="M11" s="11"/>
      <c r="N11" s="12"/>
      <c r="O11" s="10" t="s">
        <v>10</v>
      </c>
      <c r="P11" s="11"/>
      <c r="Q11" s="11"/>
      <c r="R11" s="12"/>
    </row>
    <row r="12" spans="1:18" x14ac:dyDescent="0.25">
      <c r="A12" s="13"/>
      <c r="B12" s="1"/>
      <c r="C12" s="13" t="s">
        <v>11</v>
      </c>
      <c r="D12" s="1"/>
      <c r="E12" s="1"/>
      <c r="F12" s="1"/>
      <c r="G12" s="1"/>
      <c r="H12" s="1"/>
      <c r="I12" s="1"/>
      <c r="J12" s="14"/>
      <c r="K12" s="13" t="s">
        <v>12</v>
      </c>
      <c r="L12" s="1"/>
      <c r="M12" s="1"/>
      <c r="N12" s="14"/>
      <c r="O12" s="13" t="s">
        <v>11</v>
      </c>
      <c r="P12" s="1"/>
      <c r="Q12" s="1"/>
      <c r="R12" s="14"/>
    </row>
    <row r="13" spans="1:18" x14ac:dyDescent="0.25">
      <c r="A13" s="59" t="s">
        <v>13</v>
      </c>
      <c r="B13" s="1"/>
      <c r="C13" s="13"/>
      <c r="D13" s="1"/>
      <c r="E13" s="1"/>
      <c r="F13" s="1"/>
      <c r="G13" s="1"/>
      <c r="H13" s="1"/>
      <c r="I13" s="1"/>
      <c r="J13" s="14"/>
      <c r="K13" s="13" t="s">
        <v>14</v>
      </c>
      <c r="L13" s="1"/>
      <c r="M13" s="1"/>
      <c r="N13" s="14"/>
      <c r="O13" s="13"/>
      <c r="P13" s="1"/>
      <c r="Q13" s="1"/>
      <c r="R13" s="14"/>
    </row>
    <row r="14" spans="1:18" x14ac:dyDescent="0.25">
      <c r="A14" s="59"/>
      <c r="B14" s="1"/>
      <c r="C14" s="13"/>
      <c r="D14" s="1"/>
      <c r="E14" s="1"/>
      <c r="F14" s="1"/>
      <c r="G14" s="15"/>
      <c r="H14" s="15"/>
      <c r="I14" s="15"/>
      <c r="J14" s="16"/>
      <c r="K14" s="17"/>
      <c r="L14" s="15"/>
      <c r="M14" s="15"/>
      <c r="N14" s="16"/>
      <c r="O14" s="17"/>
      <c r="P14" s="15"/>
      <c r="Q14" s="15"/>
      <c r="R14" s="16"/>
    </row>
    <row r="15" spans="1:18" ht="15.75" thickBot="1" x14ac:dyDescent="0.3">
      <c r="A15" s="59"/>
      <c r="B15" s="1"/>
      <c r="C15" s="60" t="s">
        <v>15</v>
      </c>
      <c r="D15" s="61"/>
      <c r="E15" s="61"/>
      <c r="F15" s="62"/>
      <c r="G15" s="63" t="s">
        <v>16</v>
      </c>
      <c r="H15" s="61"/>
      <c r="I15" s="61"/>
      <c r="J15" s="64"/>
      <c r="K15" s="65" t="s">
        <v>15</v>
      </c>
      <c r="L15" s="66"/>
      <c r="M15" s="69" t="s">
        <v>16</v>
      </c>
      <c r="N15" s="70"/>
      <c r="O15" s="65" t="s">
        <v>15</v>
      </c>
      <c r="P15" s="66"/>
      <c r="Q15" s="69" t="s">
        <v>16</v>
      </c>
      <c r="R15" s="70"/>
    </row>
    <row r="16" spans="1:18" ht="15.75" thickTop="1" x14ac:dyDescent="0.25">
      <c r="A16" s="59"/>
      <c r="B16" s="1"/>
      <c r="C16" s="73" t="s">
        <v>17</v>
      </c>
      <c r="D16" s="56"/>
      <c r="E16" s="53" t="s">
        <v>18</v>
      </c>
      <c r="F16" s="54"/>
      <c r="G16" s="55" t="s">
        <v>17</v>
      </c>
      <c r="H16" s="56"/>
      <c r="I16" s="53" t="s">
        <v>18</v>
      </c>
      <c r="J16" s="57"/>
      <c r="K16" s="67"/>
      <c r="L16" s="68"/>
      <c r="M16" s="71"/>
      <c r="N16" s="72"/>
      <c r="O16" s="67"/>
      <c r="P16" s="68"/>
      <c r="Q16" s="71"/>
      <c r="R16" s="72"/>
    </row>
    <row r="17" spans="1:18" x14ac:dyDescent="0.25">
      <c r="A17" s="18"/>
      <c r="B17" s="1"/>
      <c r="C17" s="19" t="s">
        <v>19</v>
      </c>
      <c r="D17" s="20" t="s">
        <v>20</v>
      </c>
      <c r="E17" s="21" t="s">
        <v>19</v>
      </c>
      <c r="F17" s="20" t="s">
        <v>20</v>
      </c>
      <c r="G17" s="22" t="s">
        <v>19</v>
      </c>
      <c r="H17" s="20" t="s">
        <v>20</v>
      </c>
      <c r="I17" s="22" t="s">
        <v>19</v>
      </c>
      <c r="J17" s="23" t="s">
        <v>20</v>
      </c>
      <c r="K17" s="19" t="s">
        <v>19</v>
      </c>
      <c r="L17" s="24" t="s">
        <v>20</v>
      </c>
      <c r="M17" s="22" t="s">
        <v>19</v>
      </c>
      <c r="N17" s="25" t="s">
        <v>20</v>
      </c>
      <c r="O17" s="19" t="s">
        <v>19</v>
      </c>
      <c r="P17" s="24" t="s">
        <v>20</v>
      </c>
      <c r="Q17" s="22" t="s">
        <v>19</v>
      </c>
      <c r="R17" s="25" t="s">
        <v>20</v>
      </c>
    </row>
    <row r="18" spans="1:18" x14ac:dyDescent="0.25">
      <c r="A18" s="26"/>
      <c r="B18" s="16"/>
      <c r="C18" s="27" t="s">
        <v>21</v>
      </c>
      <c r="D18" s="28" t="s">
        <v>22</v>
      </c>
      <c r="E18" s="29" t="s">
        <v>21</v>
      </c>
      <c r="F18" s="28" t="s">
        <v>22</v>
      </c>
      <c r="G18" s="30" t="s">
        <v>21</v>
      </c>
      <c r="H18" s="28" t="s">
        <v>22</v>
      </c>
      <c r="I18" s="30" t="s">
        <v>21</v>
      </c>
      <c r="J18" s="31" t="s">
        <v>22</v>
      </c>
      <c r="K18" s="27" t="s">
        <v>21</v>
      </c>
      <c r="L18" s="32" t="s">
        <v>22</v>
      </c>
      <c r="M18" s="30" t="s">
        <v>21</v>
      </c>
      <c r="N18" s="33" t="s">
        <v>22</v>
      </c>
      <c r="O18" s="27" t="s">
        <v>21</v>
      </c>
      <c r="P18" s="32" t="s">
        <v>22</v>
      </c>
      <c r="Q18" s="30" t="s">
        <v>21</v>
      </c>
      <c r="R18" s="33" t="s">
        <v>22</v>
      </c>
    </row>
    <row r="19" spans="1:18" x14ac:dyDescent="0.25">
      <c r="A19" s="18"/>
      <c r="B19" s="1"/>
      <c r="C19" s="34"/>
      <c r="D19" s="35"/>
      <c r="E19" s="35"/>
      <c r="F19" s="35"/>
      <c r="G19" s="35"/>
      <c r="H19" s="35"/>
      <c r="I19" s="35"/>
      <c r="J19" s="36"/>
      <c r="K19" s="37"/>
      <c r="L19" s="38"/>
      <c r="M19" s="39"/>
      <c r="N19" s="14"/>
      <c r="O19" s="37"/>
      <c r="P19" s="38"/>
      <c r="Q19" s="39"/>
      <c r="R19" s="14"/>
    </row>
    <row r="20" spans="1:18" x14ac:dyDescent="0.25">
      <c r="A20" s="13">
        <v>0</v>
      </c>
      <c r="B20" s="1"/>
      <c r="C20" s="40">
        <f>($E$9*A20)+20+65+(($E$6+20)*2)</f>
        <v>2059</v>
      </c>
      <c r="D20" s="41">
        <f>($E$9*A20)+20+65+(($E$6+$E$6+20)*2)</f>
        <v>3993</v>
      </c>
      <c r="E20" s="41">
        <f>($E$9*A20)+20+65+(($E$8+20)*2)</f>
        <v>3025</v>
      </c>
      <c r="F20" s="41">
        <f>($E$9*A20)+20+65+(($E$8+$E$6+20)*2)</f>
        <v>4959</v>
      </c>
      <c r="G20" s="41">
        <f>$E$6+($E$9*A20)+20+20</f>
        <v>1007</v>
      </c>
      <c r="H20" s="41">
        <f>$E$6+($E$9*A20)+20+$E$6+20</f>
        <v>1974</v>
      </c>
      <c r="I20" s="41">
        <f>$E$8+($E$9*A20)+20+20</f>
        <v>1490</v>
      </c>
      <c r="J20" s="42">
        <f>$E$8+($E$9*A20)+20+$E$6+20</f>
        <v>2457</v>
      </c>
      <c r="K20" s="40">
        <f>(($E$8-$E$6)*2)+65+20+(A20*$E$9)</f>
        <v>1051</v>
      </c>
      <c r="L20" s="43">
        <f>($E$9*A20)+20+($E$8*2)+65</f>
        <v>2985</v>
      </c>
      <c r="M20" s="41">
        <f>($E$8-$E$6)+20+(A20*$E$9)</f>
        <v>503</v>
      </c>
      <c r="N20" s="44">
        <f>($E$9*A20)+20+$E$8</f>
        <v>1470</v>
      </c>
      <c r="O20" s="40">
        <f>($E$9*A20)+20+65+(($E$8+20)*2)</f>
        <v>3025</v>
      </c>
      <c r="P20" s="43">
        <f>($E$9*A20)+20+(($E$8+$E$6+20)*2)+65</f>
        <v>4959</v>
      </c>
      <c r="Q20" s="41">
        <f>($E$8-$E$6)+20+(A20*$E$9)+$E$6+20</f>
        <v>1490</v>
      </c>
      <c r="R20" s="44">
        <f>($E$9*A20)+20+$E$8+$E$6+20</f>
        <v>2457</v>
      </c>
    </row>
    <row r="21" spans="1:18" x14ac:dyDescent="0.25">
      <c r="A21" s="13">
        <v>1</v>
      </c>
      <c r="B21" s="1"/>
      <c r="C21" s="40">
        <f t="shared" ref="C21:C26" si="0">($E$9*A21)+20+65+(($E$6+20)*2)</f>
        <v>2543</v>
      </c>
      <c r="D21" s="41">
        <f t="shared" ref="D21:D26" si="1">($E$9*A21)+20+65+(($E$6+$E$6+20)*2)</f>
        <v>4477</v>
      </c>
      <c r="E21" s="41">
        <f t="shared" ref="E21:E26" si="2">($E$9*A21)+20+65+(($E$8+20)*2)</f>
        <v>3509</v>
      </c>
      <c r="F21" s="41">
        <f t="shared" ref="F21:F26" si="3">($E$9*A21)+20+65+(($E$8+$E$6+20)*2)</f>
        <v>5443</v>
      </c>
      <c r="G21" s="41">
        <f t="shared" ref="G21:G26" si="4">$E$6+($E$9*A21)+20+20</f>
        <v>1491</v>
      </c>
      <c r="H21" s="41">
        <f t="shared" ref="H21:H26" si="5">$E$6+($E$9*A21)+20+$E$6+20</f>
        <v>2458</v>
      </c>
      <c r="I21" s="41">
        <f t="shared" ref="I21:I26" si="6">$E$8+($E$9*A21)+20+20</f>
        <v>1974</v>
      </c>
      <c r="J21" s="42">
        <f t="shared" ref="J21:J26" si="7">$E$8+($E$9*A21)+20+$E$6+20</f>
        <v>2941</v>
      </c>
      <c r="K21" s="40">
        <f t="shared" ref="K21:K26" si="8">(($E$8-$E$6)*2)+65+20+(A21*$E$9)</f>
        <v>1535</v>
      </c>
      <c r="L21" s="43">
        <f t="shared" ref="L21:L26" si="9">($E$9*A21)+20+($E$8*2)+65</f>
        <v>3469</v>
      </c>
      <c r="M21" s="41">
        <f t="shared" ref="M21:M26" si="10">($E$8-$E$6)+20+(A21*$E$9)</f>
        <v>987</v>
      </c>
      <c r="N21" s="44">
        <f t="shared" ref="N21:N26" si="11">($E$9*A21)+20+$E$8</f>
        <v>1954</v>
      </c>
      <c r="O21" s="40">
        <f t="shared" ref="O21:O26" si="12">($E$9*A21)+20+65+(($E$8+0.01+20)*2)</f>
        <v>3509.02</v>
      </c>
      <c r="P21" s="43">
        <f t="shared" ref="P21:P26" si="13">($E$9*A21)+20+(($E$8+$E$6+20)*2)+65</f>
        <v>5443</v>
      </c>
      <c r="Q21" s="41">
        <f t="shared" ref="Q21:Q26" si="14">($E$8-$E$6)+20+(A21*$E$9)+$E$6+20</f>
        <v>1974</v>
      </c>
      <c r="R21" s="44">
        <f t="shared" ref="R21:R26" si="15">($E$9*A21)+20+$E$8+$E$6+20</f>
        <v>2941</v>
      </c>
    </row>
    <row r="22" spans="1:18" x14ac:dyDescent="0.25">
      <c r="A22" s="13">
        <v>2</v>
      </c>
      <c r="B22" s="1"/>
      <c r="C22" s="40">
        <f t="shared" si="0"/>
        <v>3027</v>
      </c>
      <c r="D22" s="41">
        <f t="shared" si="1"/>
        <v>4961</v>
      </c>
      <c r="E22" s="41">
        <f t="shared" si="2"/>
        <v>3993</v>
      </c>
      <c r="F22" s="41">
        <f t="shared" si="3"/>
        <v>5927</v>
      </c>
      <c r="G22" s="41">
        <f t="shared" si="4"/>
        <v>1975</v>
      </c>
      <c r="H22" s="41">
        <f t="shared" si="5"/>
        <v>2942</v>
      </c>
      <c r="I22" s="41">
        <f t="shared" si="6"/>
        <v>2458</v>
      </c>
      <c r="J22" s="42">
        <f t="shared" si="7"/>
        <v>3425</v>
      </c>
      <c r="K22" s="40">
        <f t="shared" si="8"/>
        <v>2019</v>
      </c>
      <c r="L22" s="43">
        <f t="shared" si="9"/>
        <v>3953</v>
      </c>
      <c r="M22" s="41">
        <f t="shared" si="10"/>
        <v>1471</v>
      </c>
      <c r="N22" s="44">
        <f t="shared" si="11"/>
        <v>2438</v>
      </c>
      <c r="O22" s="40">
        <f t="shared" si="12"/>
        <v>3993.02</v>
      </c>
      <c r="P22" s="43">
        <f t="shared" si="13"/>
        <v>5927</v>
      </c>
      <c r="Q22" s="41">
        <f t="shared" si="14"/>
        <v>2458</v>
      </c>
      <c r="R22" s="44">
        <f t="shared" si="15"/>
        <v>3425</v>
      </c>
    </row>
    <row r="23" spans="1:18" x14ac:dyDescent="0.25">
      <c r="A23" s="13">
        <v>3</v>
      </c>
      <c r="B23" s="1"/>
      <c r="C23" s="40">
        <f t="shared" si="0"/>
        <v>3511</v>
      </c>
      <c r="D23" s="41">
        <f t="shared" si="1"/>
        <v>5445</v>
      </c>
      <c r="E23" s="41">
        <f t="shared" si="2"/>
        <v>4477</v>
      </c>
      <c r="F23" s="41">
        <f t="shared" si="3"/>
        <v>6411</v>
      </c>
      <c r="G23" s="41">
        <f t="shared" si="4"/>
        <v>2459</v>
      </c>
      <c r="H23" s="41">
        <f t="shared" si="5"/>
        <v>3426</v>
      </c>
      <c r="I23" s="41">
        <f t="shared" si="6"/>
        <v>2942</v>
      </c>
      <c r="J23" s="42">
        <f t="shared" si="7"/>
        <v>3909</v>
      </c>
      <c r="K23" s="40">
        <f t="shared" si="8"/>
        <v>2503</v>
      </c>
      <c r="L23" s="43">
        <f t="shared" si="9"/>
        <v>4437</v>
      </c>
      <c r="M23" s="41">
        <f t="shared" si="10"/>
        <v>1955</v>
      </c>
      <c r="N23" s="44">
        <f t="shared" si="11"/>
        <v>2922</v>
      </c>
      <c r="O23" s="40">
        <f t="shared" si="12"/>
        <v>4477.0200000000004</v>
      </c>
      <c r="P23" s="43">
        <f t="shared" si="13"/>
        <v>6411</v>
      </c>
      <c r="Q23" s="41">
        <f t="shared" si="14"/>
        <v>2942</v>
      </c>
      <c r="R23" s="44">
        <f t="shared" si="15"/>
        <v>3909</v>
      </c>
    </row>
    <row r="24" spans="1:18" x14ac:dyDescent="0.25">
      <c r="A24" s="13">
        <v>4</v>
      </c>
      <c r="B24" s="1"/>
      <c r="C24" s="40">
        <f t="shared" si="0"/>
        <v>3995</v>
      </c>
      <c r="D24" s="41">
        <f t="shared" si="1"/>
        <v>5929</v>
      </c>
      <c r="E24" s="41">
        <f t="shared" si="2"/>
        <v>4961</v>
      </c>
      <c r="F24" s="41">
        <f t="shared" si="3"/>
        <v>6895</v>
      </c>
      <c r="G24" s="41">
        <f t="shared" si="4"/>
        <v>2943</v>
      </c>
      <c r="H24" s="41">
        <f t="shared" si="5"/>
        <v>3910</v>
      </c>
      <c r="I24" s="41">
        <f t="shared" si="6"/>
        <v>3426</v>
      </c>
      <c r="J24" s="42">
        <f t="shared" si="7"/>
        <v>4393</v>
      </c>
      <c r="K24" s="40">
        <f t="shared" si="8"/>
        <v>2987</v>
      </c>
      <c r="L24" s="43">
        <f t="shared" si="9"/>
        <v>4921</v>
      </c>
      <c r="M24" s="41">
        <f t="shared" si="10"/>
        <v>2439</v>
      </c>
      <c r="N24" s="44">
        <f t="shared" si="11"/>
        <v>3406</v>
      </c>
      <c r="O24" s="40">
        <f t="shared" si="12"/>
        <v>4961.0200000000004</v>
      </c>
      <c r="P24" s="43">
        <f t="shared" si="13"/>
        <v>6895</v>
      </c>
      <c r="Q24" s="41">
        <f t="shared" si="14"/>
        <v>3426</v>
      </c>
      <c r="R24" s="44">
        <f t="shared" si="15"/>
        <v>4393</v>
      </c>
    </row>
    <row r="25" spans="1:18" x14ac:dyDescent="0.25">
      <c r="A25" s="13">
        <v>5</v>
      </c>
      <c r="B25" s="1"/>
      <c r="C25" s="40">
        <f t="shared" si="0"/>
        <v>4479</v>
      </c>
      <c r="D25" s="41">
        <f t="shared" si="1"/>
        <v>6413</v>
      </c>
      <c r="E25" s="41">
        <f t="shared" si="2"/>
        <v>5445</v>
      </c>
      <c r="F25" s="41">
        <f t="shared" si="3"/>
        <v>7379</v>
      </c>
      <c r="G25" s="41">
        <f t="shared" si="4"/>
        <v>3427</v>
      </c>
      <c r="H25" s="41">
        <f t="shared" si="5"/>
        <v>4394</v>
      </c>
      <c r="I25" s="41">
        <f t="shared" si="6"/>
        <v>3910</v>
      </c>
      <c r="J25" s="42">
        <f t="shared" si="7"/>
        <v>4877</v>
      </c>
      <c r="K25" s="40">
        <f t="shared" si="8"/>
        <v>3471</v>
      </c>
      <c r="L25" s="43">
        <f t="shared" si="9"/>
        <v>5405</v>
      </c>
      <c r="M25" s="41">
        <f t="shared" si="10"/>
        <v>2923</v>
      </c>
      <c r="N25" s="44">
        <f t="shared" si="11"/>
        <v>3890</v>
      </c>
      <c r="O25" s="40">
        <f t="shared" si="12"/>
        <v>5445.02</v>
      </c>
      <c r="P25" s="43">
        <f t="shared" si="13"/>
        <v>7379</v>
      </c>
      <c r="Q25" s="41">
        <f t="shared" si="14"/>
        <v>3910</v>
      </c>
      <c r="R25" s="44">
        <f t="shared" si="15"/>
        <v>4877</v>
      </c>
    </row>
    <row r="26" spans="1:18" ht="15.75" thickBot="1" x14ac:dyDescent="0.3">
      <c r="A26" s="45">
        <v>6</v>
      </c>
      <c r="B26" s="46"/>
      <c r="C26" s="47">
        <f t="shared" si="0"/>
        <v>4963</v>
      </c>
      <c r="D26" s="48">
        <f t="shared" si="1"/>
        <v>6897</v>
      </c>
      <c r="E26" s="48">
        <f t="shared" si="2"/>
        <v>5929</v>
      </c>
      <c r="F26" s="48">
        <f t="shared" si="3"/>
        <v>7863</v>
      </c>
      <c r="G26" s="48">
        <f t="shared" si="4"/>
        <v>3911</v>
      </c>
      <c r="H26" s="48">
        <f t="shared" si="5"/>
        <v>4878</v>
      </c>
      <c r="I26" s="48">
        <f t="shared" si="6"/>
        <v>4394</v>
      </c>
      <c r="J26" s="49">
        <f t="shared" si="7"/>
        <v>5361</v>
      </c>
      <c r="K26" s="47">
        <f t="shared" si="8"/>
        <v>3955</v>
      </c>
      <c r="L26" s="50">
        <f t="shared" si="9"/>
        <v>5889</v>
      </c>
      <c r="M26" s="48">
        <f t="shared" si="10"/>
        <v>3407</v>
      </c>
      <c r="N26" s="51">
        <f t="shared" si="11"/>
        <v>4374</v>
      </c>
      <c r="O26" s="47">
        <f t="shared" si="12"/>
        <v>5929.02</v>
      </c>
      <c r="P26" s="50">
        <f t="shared" si="13"/>
        <v>7863</v>
      </c>
      <c r="Q26" s="48">
        <f t="shared" si="14"/>
        <v>4394</v>
      </c>
      <c r="R26" s="51">
        <f t="shared" si="15"/>
        <v>5361</v>
      </c>
    </row>
    <row r="27" spans="1:18" ht="15.75" thickTop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 t="s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 t="s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 t="s">
        <v>28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52" t="s">
        <v>29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 t="s">
        <v>30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mergeCells count="13">
    <mergeCell ref="E16:F16"/>
    <mergeCell ref="G16:H16"/>
    <mergeCell ref="I16:J16"/>
    <mergeCell ref="A1:R1"/>
    <mergeCell ref="A2:R2"/>
    <mergeCell ref="A13:A16"/>
    <mergeCell ref="C15:F15"/>
    <mergeCell ref="G15:J15"/>
    <mergeCell ref="K15:L16"/>
    <mergeCell ref="M15:N16"/>
    <mergeCell ref="O15:P16"/>
    <mergeCell ref="Q15:R16"/>
    <mergeCell ref="C16:D16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mwener</dc:creator>
  <cp:lastModifiedBy>Jennifer Cronenberg</cp:lastModifiedBy>
  <cp:lastPrinted>2023-11-21T21:23:18Z</cp:lastPrinted>
  <dcterms:created xsi:type="dcterms:W3CDTF">2019-08-12T16:00:14Z</dcterms:created>
  <dcterms:modified xsi:type="dcterms:W3CDTF">2025-01-08T20:22:25Z</dcterms:modified>
</cp:coreProperties>
</file>